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BW\RW\"/>
    </mc:Choice>
  </mc:AlternateContent>
  <xr:revisionPtr revIDLastSave="0" documentId="13_ncr:40009_{B1FFF453-0E88-4569-8094-D29B0591ECD1}" xr6:coauthVersionLast="36" xr6:coauthVersionMax="36" xr10:uidLastSave="{00000000-0000-0000-0000-000000000000}"/>
  <bookViews>
    <workbookView xWindow="0" yWindow="0" windowWidth="28800" windowHeight="11505"/>
  </bookViews>
  <sheets>
    <sheet name="rejestr_wyborcow_2025_kw_2_2025" sheetId="1" r:id="rId1"/>
  </sheets>
  <definedNames>
    <definedName name="_xlnm.Print_Area" localSheetId="0">rejestr_wyborcow_2025_kw_2_2025!$A$1:$U$52</definedName>
  </definedNames>
  <calcPr calcId="0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1" i="1"/>
</calcChain>
</file>

<file path=xl/sharedStrings.xml><?xml version="1.0" encoding="utf-8"?>
<sst xmlns="http://schemas.openxmlformats.org/spreadsheetml/2006/main" count="144" uniqueCount="68">
  <si>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</si>
  <si>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</si>
  <si>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</si>
  <si>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</si>
  <si>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</si>
  <si>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</si>
  <si>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</si>
  <si>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</si>
  <si>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</si>
  <si>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</si>
  <si>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</si>
  <si>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</si>
  <si>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</si>
  <si>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gostyniński</t>
  </si>
  <si>
    <t>m. Gostynin</t>
  </si>
  <si>
    <t>gostyniński</t>
  </si>
  <si>
    <t>Płock</t>
  </si>
  <si>
    <t>gm. Gostynin</t>
  </si>
  <si>
    <t>gm. Pacyna</t>
  </si>
  <si>
    <t>gm. Sanniki</t>
  </si>
  <si>
    <t>gm. Szczawin Kośc.</t>
  </si>
  <si>
    <t>Powiat płocki</t>
  </si>
  <si>
    <t>gm. Bielsk</t>
  </si>
  <si>
    <t>płocki</t>
  </si>
  <si>
    <t>gm. Bodzanów</t>
  </si>
  <si>
    <t>gm. Brudzeń Duży</t>
  </si>
  <si>
    <t>gm. Bulkowo</t>
  </si>
  <si>
    <t>gm. Drobin</t>
  </si>
  <si>
    <t>gm. Gąbin</t>
  </si>
  <si>
    <t>gm. Łąck</t>
  </si>
  <si>
    <t>gm. Mała Wieś</t>
  </si>
  <si>
    <t>gm. Nowy Duninów</t>
  </si>
  <si>
    <t>gm. Radzanowo</t>
  </si>
  <si>
    <t>gm. Słubice</t>
  </si>
  <si>
    <t>gm. Słupno</t>
  </si>
  <si>
    <t>gm. Stara Biała</t>
  </si>
  <si>
    <t>gm. Staroźreby</t>
  </si>
  <si>
    <t>gm. Wyszogród</t>
  </si>
  <si>
    <t>Powiat sierpecki</t>
  </si>
  <si>
    <t>m. Sierpc</t>
  </si>
  <si>
    <t>sierpecki</t>
  </si>
  <si>
    <t>gm. Gozdowo</t>
  </si>
  <si>
    <t>gm. Mochowo</t>
  </si>
  <si>
    <t>gm. Rościszewo</t>
  </si>
  <si>
    <t>gm. Sierpc</t>
  </si>
  <si>
    <t>gm. Szczutowo</t>
  </si>
  <si>
    <t>gm. Zawidz</t>
  </si>
  <si>
    <t>Powiat sochaczewski</t>
  </si>
  <si>
    <t>m. Sochaczew</t>
  </si>
  <si>
    <t>sochaczewski</t>
  </si>
  <si>
    <t>gm. Brochów</t>
  </si>
  <si>
    <t>gm. Iłów</t>
  </si>
  <si>
    <t>gm. Młodzieszyn</t>
  </si>
  <si>
    <t>gm. Nowa Sucha</t>
  </si>
  <si>
    <t>gm. Rybno</t>
  </si>
  <si>
    <t>gm. Sochaczew</t>
  </si>
  <si>
    <t>gm. Teresin</t>
  </si>
  <si>
    <t>Powiat żyrardowski</t>
  </si>
  <si>
    <t>m. Żyrardów</t>
  </si>
  <si>
    <t>żyrardowski</t>
  </si>
  <si>
    <t>gm. Mszczonów</t>
  </si>
  <si>
    <t>gm. Puszcza Mariańska</t>
  </si>
  <si>
    <t>gm. Radziejowice</t>
  </si>
  <si>
    <t>gm. Wiskitki</t>
  </si>
  <si>
    <t>Miasto na prawach powiatu</t>
  </si>
  <si>
    <t>m. Płock</t>
  </si>
  <si>
    <t>Suma</t>
  </si>
  <si>
    <t>Stan rejestru wyborców na dzień 30 czerwca 2025 r.
w gminach z obszaru działania Delegatury KBW w Płocku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</si>
</sst>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3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i/>
      <sz val="10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 applyAlignment="1">
      <alignment horizontal="center" textRotation="90" wrapText="1"/>
    </xf>
    <xf numFmtId="0" fontId="19" fillId="33" borderId="10" xfId="0" applyFont="1" applyFill="1" applyBorder="1" applyAlignment="1">
      <alignment horizontal="center" textRotation="90" wrapText="1"/>
    </xf>
    <xf numFmtId="0" fontId="19" fillId="34" borderId="10" xfId="0" applyFont="1" applyFill="1" applyBorder="1" applyAlignment="1">
      <alignment horizontal="center" textRotation="90" wrapText="1"/>
    </xf>
    <xf numFmtId="0" fontId="19" fillId="35" borderId="10" xfId="0" applyFont="1" applyFill="1" applyBorder="1" applyAlignment="1">
      <alignment horizontal="center" textRotation="90" wrapText="1"/>
    </xf>
    <xf numFmtId="0" fontId="19" fillId="36" borderId="10" xfId="0" applyFont="1" applyFill="1" applyBorder="1" applyAlignment="1">
      <alignment horizontal="center" textRotation="90" wrapText="1"/>
    </xf>
    <xf numFmtId="0" fontId="19" fillId="37" borderId="10" xfId="0" applyFont="1" applyFill="1" applyBorder="1" applyAlignment="1">
      <alignment horizontal="center" textRotation="90" wrapText="1"/>
    </xf>
    <xf numFmtId="0" fontId="19" fillId="38" borderId="10" xfId="0" applyFont="1" applyFill="1" applyBorder="1" applyAlignment="1">
      <alignment horizontal="center" textRotation="90" wrapText="1"/>
    </xf>
    <xf numFmtId="0" fontId="19" fillId="39" borderId="10" xfId="0" applyFont="1" applyFill="1" applyBorder="1" applyAlignment="1">
      <alignment horizontal="center" textRotation="90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textRotation="90" wrapText="1"/>
    </xf>
    <xf numFmtId="0" fontId="19" fillId="33" borderId="11" xfId="0" applyFont="1" applyFill="1" applyBorder="1" applyAlignment="1">
      <alignment horizontal="center" textRotation="90" wrapText="1"/>
    </xf>
    <xf numFmtId="0" fontId="19" fillId="34" borderId="11" xfId="0" applyFont="1" applyFill="1" applyBorder="1" applyAlignment="1">
      <alignment horizontal="center" textRotation="90" wrapText="1"/>
    </xf>
    <xf numFmtId="0" fontId="19" fillId="35" borderId="11" xfId="0" applyFont="1" applyFill="1" applyBorder="1" applyAlignment="1">
      <alignment horizontal="center" textRotation="90" wrapText="1"/>
    </xf>
    <xf numFmtId="0" fontId="19" fillId="36" borderId="11" xfId="0" applyFont="1" applyFill="1" applyBorder="1" applyAlignment="1">
      <alignment horizontal="center" textRotation="90" wrapText="1"/>
    </xf>
    <xf numFmtId="0" fontId="19" fillId="37" borderId="11" xfId="0" applyFont="1" applyFill="1" applyBorder="1" applyAlignment="1">
      <alignment horizontal="center" textRotation="90" wrapText="1"/>
    </xf>
    <xf numFmtId="0" fontId="19" fillId="38" borderId="11" xfId="0" applyFont="1" applyFill="1" applyBorder="1" applyAlignment="1">
      <alignment horizontal="center" textRotation="90" wrapText="1"/>
    </xf>
    <xf numFmtId="0" fontId="19" fillId="39" borderId="11" xfId="0" applyFont="1" applyFill="1" applyBorder="1" applyAlignment="1">
      <alignment horizontal="center" textRotation="90" wrapText="1"/>
    </xf>
    <xf numFmtId="0" fontId="19" fillId="0" borderId="12" xfId="0" applyFont="1" applyBorder="1"/>
    <xf numFmtId="0" fontId="19" fillId="0" borderId="13" xfId="0" applyFont="1" applyBorder="1"/>
    <xf numFmtId="3" fontId="19" fillId="33" borderId="13" xfId="0" applyNumberFormat="1" applyFont="1" applyFill="1" applyBorder="1" applyAlignment="1">
      <alignment horizontal="right"/>
    </xf>
    <xf numFmtId="3" fontId="19" fillId="34" borderId="13" xfId="0" applyNumberFormat="1" applyFont="1" applyFill="1" applyBorder="1" applyAlignment="1">
      <alignment horizontal="right"/>
    </xf>
    <xf numFmtId="3" fontId="19" fillId="35" borderId="13" xfId="0" applyNumberFormat="1" applyFont="1" applyFill="1" applyBorder="1" applyAlignment="1">
      <alignment horizontal="right"/>
    </xf>
    <xf numFmtId="3" fontId="19" fillId="36" borderId="13" xfId="0" applyNumberFormat="1" applyFont="1" applyFill="1" applyBorder="1" applyAlignment="1">
      <alignment horizontal="right"/>
    </xf>
    <xf numFmtId="3" fontId="19" fillId="37" borderId="13" xfId="0" applyNumberFormat="1" applyFont="1" applyFill="1" applyBorder="1" applyAlignment="1">
      <alignment horizontal="right"/>
    </xf>
    <xf numFmtId="3" fontId="19" fillId="38" borderId="13" xfId="0" applyNumberFormat="1" applyFont="1" applyFill="1" applyBorder="1" applyAlignment="1">
      <alignment horizontal="right"/>
    </xf>
    <xf numFmtId="3" fontId="19" fillId="39" borderId="13" xfId="0" applyNumberFormat="1" applyFont="1" applyFill="1" applyBorder="1" applyAlignment="1">
      <alignment horizontal="right"/>
    </xf>
    <xf numFmtId="3" fontId="19" fillId="38" borderId="14" xfId="0" applyNumberFormat="1" applyFont="1" applyFill="1" applyBorder="1" applyAlignment="1">
      <alignment horizontal="right"/>
    </xf>
    <xf numFmtId="3" fontId="19" fillId="38" borderId="15" xfId="0" applyNumberFormat="1" applyFont="1" applyFill="1" applyBorder="1" applyAlignment="1">
      <alignment horizontal="right"/>
    </xf>
    <xf numFmtId="0" fontId="20" fillId="0" borderId="16" xfId="0" applyFont="1" applyBorder="1"/>
    <xf numFmtId="0" fontId="20" fillId="0" borderId="17" xfId="0" applyFont="1" applyBorder="1"/>
    <xf numFmtId="3" fontId="20" fillId="33" borderId="17" xfId="0" applyNumberFormat="1" applyFont="1" applyFill="1" applyBorder="1" applyAlignment="1">
      <alignment horizontal="right"/>
    </xf>
    <xf numFmtId="3" fontId="20" fillId="34" borderId="17" xfId="0" applyNumberFormat="1" applyFont="1" applyFill="1" applyBorder="1" applyAlignment="1">
      <alignment horizontal="right"/>
    </xf>
    <xf numFmtId="3" fontId="20" fillId="35" borderId="17" xfId="0" applyNumberFormat="1" applyFont="1" applyFill="1" applyBorder="1" applyAlignment="1">
      <alignment horizontal="right"/>
    </xf>
    <xf numFmtId="3" fontId="20" fillId="36" borderId="17" xfId="0" applyNumberFormat="1" applyFont="1" applyFill="1" applyBorder="1" applyAlignment="1">
      <alignment horizontal="right"/>
    </xf>
    <xf numFmtId="3" fontId="20" fillId="37" borderId="17" xfId="0" applyNumberFormat="1" applyFont="1" applyFill="1" applyBorder="1" applyAlignment="1">
      <alignment horizontal="right"/>
    </xf>
    <xf numFmtId="3" fontId="20" fillId="38" borderId="17" xfId="0" applyNumberFormat="1" applyFont="1" applyFill="1" applyBorder="1" applyAlignment="1">
      <alignment horizontal="right"/>
    </xf>
    <xf numFmtId="3" fontId="20" fillId="39" borderId="17" xfId="0" applyNumberFormat="1" applyFont="1" applyFill="1" applyBorder="1" applyAlignment="1">
      <alignment horizontal="right"/>
    </xf>
    <xf numFmtId="3" fontId="20" fillId="38" borderId="18" xfId="0" applyNumberFormat="1" applyFont="1" applyFill="1" applyBorder="1" applyAlignment="1">
      <alignment horizontal="right"/>
    </xf>
    <xf numFmtId="3" fontId="20" fillId="38" borderId="19" xfId="0" applyNumberFormat="1" applyFont="1" applyFill="1" applyBorder="1" applyAlignment="1">
      <alignment horizontal="right"/>
    </xf>
    <xf numFmtId="0" fontId="20" fillId="0" borderId="20" xfId="0" applyFont="1" applyBorder="1"/>
    <xf numFmtId="0" fontId="20" fillId="0" borderId="21" xfId="0" applyFont="1" applyBorder="1"/>
    <xf numFmtId="3" fontId="20" fillId="33" borderId="21" xfId="0" applyNumberFormat="1" applyFont="1" applyFill="1" applyBorder="1" applyAlignment="1">
      <alignment horizontal="right"/>
    </xf>
    <xf numFmtId="3" fontId="20" fillId="34" borderId="21" xfId="0" applyNumberFormat="1" applyFont="1" applyFill="1" applyBorder="1" applyAlignment="1">
      <alignment horizontal="right"/>
    </xf>
    <xf numFmtId="3" fontId="20" fillId="35" borderId="21" xfId="0" applyNumberFormat="1" applyFont="1" applyFill="1" applyBorder="1" applyAlignment="1">
      <alignment horizontal="right"/>
    </xf>
    <xf numFmtId="3" fontId="20" fillId="36" borderId="21" xfId="0" applyNumberFormat="1" applyFont="1" applyFill="1" applyBorder="1" applyAlignment="1">
      <alignment horizontal="right"/>
    </xf>
    <xf numFmtId="3" fontId="20" fillId="37" borderId="21" xfId="0" applyNumberFormat="1" applyFont="1" applyFill="1" applyBorder="1" applyAlignment="1">
      <alignment horizontal="right"/>
    </xf>
    <xf numFmtId="3" fontId="20" fillId="38" borderId="21" xfId="0" applyNumberFormat="1" applyFont="1" applyFill="1" applyBorder="1" applyAlignment="1">
      <alignment horizontal="right"/>
    </xf>
    <xf numFmtId="3" fontId="20" fillId="39" borderId="21" xfId="0" applyNumberFormat="1" applyFont="1" applyFill="1" applyBorder="1" applyAlignment="1">
      <alignment horizontal="right"/>
    </xf>
    <xf numFmtId="3" fontId="20" fillId="38" borderId="22" xfId="0" applyNumberFormat="1" applyFont="1" applyFill="1" applyBorder="1" applyAlignment="1">
      <alignment horizontal="right"/>
    </xf>
    <xf numFmtId="3" fontId="20" fillId="38" borderId="23" xfId="0" applyNumberFormat="1" applyFont="1" applyFill="1" applyBorder="1" applyAlignment="1">
      <alignment horizontal="right"/>
    </xf>
    <xf numFmtId="3" fontId="19" fillId="33" borderId="21" xfId="0" applyNumberFormat="1" applyFont="1" applyFill="1" applyBorder="1" applyAlignment="1">
      <alignment horizontal="right"/>
    </xf>
    <xf numFmtId="3" fontId="19" fillId="34" borderId="21" xfId="0" applyNumberFormat="1" applyFont="1" applyFill="1" applyBorder="1" applyAlignment="1">
      <alignment horizontal="right"/>
    </xf>
    <xf numFmtId="3" fontId="19" fillId="35" borderId="21" xfId="0" applyNumberFormat="1" applyFont="1" applyFill="1" applyBorder="1" applyAlignment="1">
      <alignment horizontal="right"/>
    </xf>
    <xf numFmtId="3" fontId="19" fillId="36" borderId="21" xfId="0" applyNumberFormat="1" applyFont="1" applyFill="1" applyBorder="1" applyAlignment="1">
      <alignment horizontal="right"/>
    </xf>
    <xf numFmtId="3" fontId="19" fillId="37" borderId="21" xfId="0" applyNumberFormat="1" applyFont="1" applyFill="1" applyBorder="1" applyAlignment="1">
      <alignment horizontal="right"/>
    </xf>
    <xf numFmtId="3" fontId="19" fillId="38" borderId="21" xfId="0" applyNumberFormat="1" applyFont="1" applyFill="1" applyBorder="1" applyAlignment="1">
      <alignment horizontal="right"/>
    </xf>
    <xf numFmtId="3" fontId="19" fillId="39" borderId="21" xfId="0" applyNumberFormat="1" applyFont="1" applyFill="1" applyBorder="1" applyAlignment="1">
      <alignment horizontal="right"/>
    </xf>
    <xf numFmtId="3" fontId="19" fillId="38" borderId="22" xfId="0" applyNumberFormat="1" applyFont="1" applyFill="1" applyBorder="1" applyAlignment="1">
      <alignment horizontal="right"/>
    </xf>
    <xf numFmtId="3" fontId="19" fillId="38" borderId="23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vertical="center"/>
    </xf>
    <xf numFmtId="3" fontId="21" fillId="33" borderId="26" xfId="0" applyNumberFormat="1" applyFont="1" applyFill="1" applyBorder="1" applyAlignment="1">
      <alignment horizontal="right" vertical="center"/>
    </xf>
    <xf numFmtId="3" fontId="21" fillId="34" borderId="26" xfId="0" applyNumberFormat="1" applyFont="1" applyFill="1" applyBorder="1" applyAlignment="1">
      <alignment horizontal="right" vertical="center"/>
    </xf>
    <xf numFmtId="3" fontId="21" fillId="35" borderId="26" xfId="0" applyNumberFormat="1" applyFont="1" applyFill="1" applyBorder="1" applyAlignment="1">
      <alignment horizontal="right" vertical="center"/>
    </xf>
    <xf numFmtId="3" fontId="21" fillId="36" borderId="26" xfId="0" applyNumberFormat="1" applyFont="1" applyFill="1" applyBorder="1" applyAlignment="1">
      <alignment horizontal="right" vertical="center"/>
    </xf>
    <xf numFmtId="3" fontId="21" fillId="37" borderId="26" xfId="0" applyNumberFormat="1" applyFont="1" applyFill="1" applyBorder="1" applyAlignment="1">
      <alignment horizontal="right" vertical="center"/>
    </xf>
    <xf numFmtId="3" fontId="21" fillId="38" borderId="26" xfId="0" applyNumberFormat="1" applyFont="1" applyFill="1" applyBorder="1" applyAlignment="1">
      <alignment horizontal="right" vertical="center"/>
    </xf>
    <xf numFmtId="3" fontId="21" fillId="39" borderId="26" xfId="0" applyNumberFormat="1" applyFont="1" applyFill="1" applyBorder="1" applyAlignment="1">
      <alignment horizontal="right" vertical="center"/>
    </xf>
    <xf numFmtId="3" fontId="21" fillId="38" borderId="27" xfId="0" applyNumberFormat="1" applyFont="1" applyFill="1" applyBorder="1" applyAlignment="1">
      <alignment horizontal="right" vertical="center"/>
    </xf>
    <xf numFmtId="3" fontId="21" fillId="38" borderId="28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tabSelected="1" workbookViewId="0">
      <selection sqref="A1:U52"/>
    </sheetView>
  </sheetViews>
  <sheetFormatPr defaultRowHeight="15"/>
  <cols>
    <col min="1" max="1" width="7.5703125" customWidth="1"/>
    <col min="2" max="2" width="28.42578125" customWidth="1"/>
    <col min="3" max="4" width="0" hidden="1" customWidth="1"/>
    <col min="5" max="13" width="9.28515625" customWidth="1"/>
    <col min="14" max="21" width="6.7109375" hidden="1" customWidth="1"/>
  </cols>
  <sheetData>
    <row r="1" spans="1:21" ht="42" customHeight="1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213.4" customHeight="1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5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8"/>
      <c r="O3" s="9"/>
      <c r="P3" s="9"/>
      <c r="Q3" s="9"/>
      <c r="R3" s="9"/>
      <c r="S3" s="8"/>
      <c r="T3" s="8"/>
      <c r="U3" s="8"/>
    </row>
    <row r="4" spans="1:21" ht="6" customHeight="1" thickBot="1">
      <c r="A4" s="10"/>
      <c r="B4" s="11"/>
      <c r="C4" s="11"/>
      <c r="D4" s="12"/>
      <c r="E4" s="12"/>
      <c r="F4" s="12"/>
      <c r="G4" s="13"/>
      <c r="H4" s="13"/>
      <c r="I4" s="14"/>
      <c r="J4" s="15"/>
      <c r="K4" s="15"/>
      <c r="L4" s="15"/>
      <c r="M4" s="16"/>
      <c r="N4" s="17"/>
      <c r="O4" s="18"/>
      <c r="P4" s="18"/>
      <c r="Q4" s="18"/>
      <c r="R4" s="18"/>
      <c r="S4" s="17"/>
      <c r="T4" s="17"/>
      <c r="U4" s="17"/>
    </row>
    <row r="5" spans="1:21" ht="19.899999999999999" customHeight="1">
      <c r="A5" s="19" t="s">
        <v>13</v>
      </c>
      <c r="B5" s="20"/>
      <c r="C5" s="20"/>
      <c r="D5" s="21"/>
      <c r="E5" s="21">
        <v>41452</v>
      </c>
      <c r="F5" s="21">
        <v>34407</v>
      </c>
      <c r="G5" s="22">
        <v>33893</v>
      </c>
      <c r="H5" s="22">
        <v>514</v>
      </c>
      <c r="I5" s="23">
        <v>1</v>
      </c>
      <c r="J5" s="24">
        <v>0</v>
      </c>
      <c r="K5" s="24">
        <v>135</v>
      </c>
      <c r="L5" s="24">
        <v>0</v>
      </c>
      <c r="M5" s="25">
        <v>0</v>
      </c>
      <c r="N5" s="26"/>
      <c r="O5" s="27"/>
      <c r="P5" s="27"/>
      <c r="Q5" s="27"/>
      <c r="R5" s="27"/>
      <c r="S5" s="28"/>
      <c r="T5" s="26"/>
      <c r="U5" s="29"/>
    </row>
    <row r="6" spans="1:21">
      <c r="A6" s="30" t="str">
        <f>"140401"</f>
        <v>140401</v>
      </c>
      <c r="B6" s="31" t="s">
        <v>14</v>
      </c>
      <c r="C6" s="31" t="s">
        <v>15</v>
      </c>
      <c r="D6" s="32" t="s">
        <v>16</v>
      </c>
      <c r="E6" s="32">
        <v>15965</v>
      </c>
      <c r="F6" s="32">
        <v>13484</v>
      </c>
      <c r="G6" s="33">
        <v>13404</v>
      </c>
      <c r="H6" s="33">
        <v>80</v>
      </c>
      <c r="I6" s="34">
        <v>0</v>
      </c>
      <c r="J6" s="35">
        <v>0</v>
      </c>
      <c r="K6" s="35">
        <v>49</v>
      </c>
      <c r="L6" s="35">
        <v>0</v>
      </c>
      <c r="M6" s="36">
        <v>0</v>
      </c>
      <c r="N6" s="37"/>
      <c r="O6" s="38"/>
      <c r="P6" s="38"/>
      <c r="Q6" s="38"/>
      <c r="R6" s="38"/>
      <c r="S6" s="39"/>
      <c r="T6" s="37"/>
      <c r="U6" s="40"/>
    </row>
    <row r="7" spans="1:21">
      <c r="A7" s="30" t="str">
        <f>"140402"</f>
        <v>140402</v>
      </c>
      <c r="B7" s="31" t="s">
        <v>17</v>
      </c>
      <c r="C7" s="31" t="s">
        <v>15</v>
      </c>
      <c r="D7" s="32" t="s">
        <v>16</v>
      </c>
      <c r="E7" s="32">
        <v>11679</v>
      </c>
      <c r="F7" s="32">
        <v>9569</v>
      </c>
      <c r="G7" s="33">
        <v>9380</v>
      </c>
      <c r="H7" s="33">
        <v>189</v>
      </c>
      <c r="I7" s="34">
        <v>1</v>
      </c>
      <c r="J7" s="35">
        <v>0</v>
      </c>
      <c r="K7" s="35">
        <v>30</v>
      </c>
      <c r="L7" s="35">
        <v>0</v>
      </c>
      <c r="M7" s="36">
        <v>0</v>
      </c>
      <c r="N7" s="37"/>
      <c r="O7" s="38"/>
      <c r="P7" s="38"/>
      <c r="Q7" s="38"/>
      <c r="R7" s="38"/>
      <c r="S7" s="39"/>
      <c r="T7" s="37"/>
      <c r="U7" s="40"/>
    </row>
    <row r="8" spans="1:21">
      <c r="A8" s="30" t="str">
        <f>"140403"</f>
        <v>140403</v>
      </c>
      <c r="B8" s="31" t="s">
        <v>18</v>
      </c>
      <c r="C8" s="31" t="s">
        <v>15</v>
      </c>
      <c r="D8" s="32" t="s">
        <v>16</v>
      </c>
      <c r="E8" s="32">
        <v>3335</v>
      </c>
      <c r="F8" s="32">
        <v>2753</v>
      </c>
      <c r="G8" s="33">
        <v>2641</v>
      </c>
      <c r="H8" s="33">
        <v>112</v>
      </c>
      <c r="I8" s="34">
        <v>0</v>
      </c>
      <c r="J8" s="35">
        <v>0</v>
      </c>
      <c r="K8" s="35">
        <v>28</v>
      </c>
      <c r="L8" s="35">
        <v>0</v>
      </c>
      <c r="M8" s="36">
        <v>0</v>
      </c>
      <c r="N8" s="37"/>
      <c r="O8" s="38"/>
      <c r="P8" s="38"/>
      <c r="Q8" s="38"/>
      <c r="R8" s="38"/>
      <c r="S8" s="39"/>
      <c r="T8" s="37"/>
      <c r="U8" s="40"/>
    </row>
    <row r="9" spans="1:21">
      <c r="A9" s="30" t="str">
        <f>"140404"</f>
        <v>140404</v>
      </c>
      <c r="B9" s="31" t="s">
        <v>19</v>
      </c>
      <c r="C9" s="31" t="s">
        <v>15</v>
      </c>
      <c r="D9" s="32" t="s">
        <v>16</v>
      </c>
      <c r="E9" s="32">
        <v>5677</v>
      </c>
      <c r="F9" s="32">
        <v>4675</v>
      </c>
      <c r="G9" s="33">
        <v>4630</v>
      </c>
      <c r="H9" s="33">
        <v>45</v>
      </c>
      <c r="I9" s="34">
        <v>0</v>
      </c>
      <c r="J9" s="35">
        <v>0</v>
      </c>
      <c r="K9" s="35">
        <v>11</v>
      </c>
      <c r="L9" s="35">
        <v>0</v>
      </c>
      <c r="M9" s="36">
        <v>0</v>
      </c>
      <c r="N9" s="37"/>
      <c r="O9" s="38"/>
      <c r="P9" s="38"/>
      <c r="Q9" s="38"/>
      <c r="R9" s="38"/>
      <c r="S9" s="39"/>
      <c r="T9" s="37"/>
      <c r="U9" s="40"/>
    </row>
    <row r="10" spans="1:21" ht="15.75" thickBot="1">
      <c r="A10" s="41" t="str">
        <f>"140405"</f>
        <v>140405</v>
      </c>
      <c r="B10" s="42" t="s">
        <v>20</v>
      </c>
      <c r="C10" s="42" t="s">
        <v>15</v>
      </c>
      <c r="D10" s="43" t="s">
        <v>16</v>
      </c>
      <c r="E10" s="43">
        <v>4796</v>
      </c>
      <c r="F10" s="43">
        <v>3926</v>
      </c>
      <c r="G10" s="44">
        <v>3838</v>
      </c>
      <c r="H10" s="44">
        <v>88</v>
      </c>
      <c r="I10" s="45">
        <v>0</v>
      </c>
      <c r="J10" s="46">
        <v>0</v>
      </c>
      <c r="K10" s="46">
        <v>17</v>
      </c>
      <c r="L10" s="46">
        <v>0</v>
      </c>
      <c r="M10" s="47">
        <v>0</v>
      </c>
      <c r="N10" s="48"/>
      <c r="O10" s="49"/>
      <c r="P10" s="49"/>
      <c r="Q10" s="49"/>
      <c r="R10" s="49"/>
      <c r="S10" s="50"/>
      <c r="T10" s="48"/>
      <c r="U10" s="51"/>
    </row>
    <row r="11" spans="1:21" ht="19.899999999999999" customHeight="1">
      <c r="A11" s="19" t="s">
        <v>21</v>
      </c>
      <c r="B11" s="20"/>
      <c r="C11" s="20"/>
      <c r="D11" s="21"/>
      <c r="E11" s="21">
        <v>107556</v>
      </c>
      <c r="F11" s="21">
        <v>87394</v>
      </c>
      <c r="G11" s="22">
        <v>85727</v>
      </c>
      <c r="H11" s="22">
        <v>1667</v>
      </c>
      <c r="I11" s="23">
        <v>1</v>
      </c>
      <c r="J11" s="24">
        <v>0</v>
      </c>
      <c r="K11" s="24">
        <v>422</v>
      </c>
      <c r="L11" s="24">
        <v>0</v>
      </c>
      <c r="M11" s="25">
        <v>0</v>
      </c>
      <c r="N11" s="26"/>
      <c r="O11" s="27"/>
      <c r="P11" s="27"/>
      <c r="Q11" s="27"/>
      <c r="R11" s="27"/>
      <c r="S11" s="28"/>
      <c r="T11" s="26"/>
      <c r="U11" s="29"/>
    </row>
    <row r="12" spans="1:21">
      <c r="A12" s="30" t="str">
        <f>"141901"</f>
        <v>141901</v>
      </c>
      <c r="B12" s="31" t="s">
        <v>22</v>
      </c>
      <c r="C12" s="31" t="s">
        <v>23</v>
      </c>
      <c r="D12" s="32" t="s">
        <v>16</v>
      </c>
      <c r="E12" s="32">
        <v>8724</v>
      </c>
      <c r="F12" s="32">
        <v>7033</v>
      </c>
      <c r="G12" s="33">
        <v>6905</v>
      </c>
      <c r="H12" s="33">
        <v>128</v>
      </c>
      <c r="I12" s="34">
        <v>0</v>
      </c>
      <c r="J12" s="35">
        <v>0</v>
      </c>
      <c r="K12" s="35">
        <v>107</v>
      </c>
      <c r="L12" s="35">
        <v>0</v>
      </c>
      <c r="M12" s="36">
        <v>0</v>
      </c>
      <c r="N12" s="37"/>
      <c r="O12" s="38"/>
      <c r="P12" s="38"/>
      <c r="Q12" s="38"/>
      <c r="R12" s="38"/>
      <c r="S12" s="39"/>
      <c r="T12" s="37"/>
      <c r="U12" s="40"/>
    </row>
    <row r="13" spans="1:21">
      <c r="A13" s="30" t="str">
        <f>"141902"</f>
        <v>141902</v>
      </c>
      <c r="B13" s="31" t="s">
        <v>24</v>
      </c>
      <c r="C13" s="31" t="s">
        <v>23</v>
      </c>
      <c r="D13" s="32" t="s">
        <v>16</v>
      </c>
      <c r="E13" s="32">
        <v>7798</v>
      </c>
      <c r="F13" s="32">
        <v>6300</v>
      </c>
      <c r="G13" s="33">
        <v>6198</v>
      </c>
      <c r="H13" s="33">
        <v>102</v>
      </c>
      <c r="I13" s="34">
        <v>0</v>
      </c>
      <c r="J13" s="35">
        <v>0</v>
      </c>
      <c r="K13" s="35">
        <v>80</v>
      </c>
      <c r="L13" s="35">
        <v>0</v>
      </c>
      <c r="M13" s="36">
        <v>0</v>
      </c>
      <c r="N13" s="37"/>
      <c r="O13" s="38"/>
      <c r="P13" s="38"/>
      <c r="Q13" s="38"/>
      <c r="R13" s="38"/>
      <c r="S13" s="39"/>
      <c r="T13" s="37"/>
      <c r="U13" s="40"/>
    </row>
    <row r="14" spans="1:21">
      <c r="A14" s="30" t="str">
        <f>"141903"</f>
        <v>141903</v>
      </c>
      <c r="B14" s="31" t="s">
        <v>25</v>
      </c>
      <c r="C14" s="31" t="s">
        <v>23</v>
      </c>
      <c r="D14" s="32" t="s">
        <v>16</v>
      </c>
      <c r="E14" s="32">
        <v>8070</v>
      </c>
      <c r="F14" s="32">
        <v>6495</v>
      </c>
      <c r="G14" s="33">
        <v>6360</v>
      </c>
      <c r="H14" s="33">
        <v>135</v>
      </c>
      <c r="I14" s="34">
        <v>0</v>
      </c>
      <c r="J14" s="35">
        <v>0</v>
      </c>
      <c r="K14" s="35">
        <v>13</v>
      </c>
      <c r="L14" s="35">
        <v>0</v>
      </c>
      <c r="M14" s="36">
        <v>0</v>
      </c>
      <c r="N14" s="37"/>
      <c r="O14" s="38"/>
      <c r="P14" s="38"/>
      <c r="Q14" s="38"/>
      <c r="R14" s="38"/>
      <c r="S14" s="39"/>
      <c r="T14" s="37"/>
      <c r="U14" s="40"/>
    </row>
    <row r="15" spans="1:21">
      <c r="A15" s="30" t="str">
        <f>"141904"</f>
        <v>141904</v>
      </c>
      <c r="B15" s="31" t="s">
        <v>26</v>
      </c>
      <c r="C15" s="31" t="s">
        <v>23</v>
      </c>
      <c r="D15" s="32" t="s">
        <v>16</v>
      </c>
      <c r="E15" s="32">
        <v>5303</v>
      </c>
      <c r="F15" s="32">
        <v>4309</v>
      </c>
      <c r="G15" s="33">
        <v>4240</v>
      </c>
      <c r="H15" s="33">
        <v>69</v>
      </c>
      <c r="I15" s="34">
        <v>0</v>
      </c>
      <c r="J15" s="35">
        <v>0</v>
      </c>
      <c r="K15" s="35">
        <v>18</v>
      </c>
      <c r="L15" s="35">
        <v>0</v>
      </c>
      <c r="M15" s="36">
        <v>0</v>
      </c>
      <c r="N15" s="37"/>
      <c r="O15" s="38"/>
      <c r="P15" s="38"/>
      <c r="Q15" s="38"/>
      <c r="R15" s="38"/>
      <c r="S15" s="39"/>
      <c r="T15" s="37"/>
      <c r="U15" s="40"/>
    </row>
    <row r="16" spans="1:21">
      <c r="A16" s="30" t="str">
        <f>"141905"</f>
        <v>141905</v>
      </c>
      <c r="B16" s="31" t="s">
        <v>27</v>
      </c>
      <c r="C16" s="31" t="s">
        <v>23</v>
      </c>
      <c r="D16" s="32" t="s">
        <v>16</v>
      </c>
      <c r="E16" s="32">
        <v>7295</v>
      </c>
      <c r="F16" s="32">
        <v>5884</v>
      </c>
      <c r="G16" s="33">
        <v>5818</v>
      </c>
      <c r="H16" s="33">
        <v>66</v>
      </c>
      <c r="I16" s="34">
        <v>0</v>
      </c>
      <c r="J16" s="35">
        <v>0</v>
      </c>
      <c r="K16" s="35">
        <v>17</v>
      </c>
      <c r="L16" s="35">
        <v>0</v>
      </c>
      <c r="M16" s="36">
        <v>0</v>
      </c>
      <c r="N16" s="37"/>
      <c r="O16" s="38"/>
      <c r="P16" s="38"/>
      <c r="Q16" s="38"/>
      <c r="R16" s="38"/>
      <c r="S16" s="39"/>
      <c r="T16" s="37"/>
      <c r="U16" s="40"/>
    </row>
    <row r="17" spans="1:21">
      <c r="A17" s="30" t="str">
        <f>"141906"</f>
        <v>141906</v>
      </c>
      <c r="B17" s="31" t="s">
        <v>28</v>
      </c>
      <c r="C17" s="31" t="s">
        <v>23</v>
      </c>
      <c r="D17" s="32" t="s">
        <v>16</v>
      </c>
      <c r="E17" s="32">
        <v>10746</v>
      </c>
      <c r="F17" s="32">
        <v>8842</v>
      </c>
      <c r="G17" s="33">
        <v>8737</v>
      </c>
      <c r="H17" s="33">
        <v>105</v>
      </c>
      <c r="I17" s="34">
        <v>0</v>
      </c>
      <c r="J17" s="35">
        <v>0</v>
      </c>
      <c r="K17" s="35">
        <v>23</v>
      </c>
      <c r="L17" s="35">
        <v>0</v>
      </c>
      <c r="M17" s="36">
        <v>0</v>
      </c>
      <c r="N17" s="37"/>
      <c r="O17" s="38"/>
      <c r="P17" s="38"/>
      <c r="Q17" s="38"/>
      <c r="R17" s="38"/>
      <c r="S17" s="39"/>
      <c r="T17" s="37"/>
      <c r="U17" s="40"/>
    </row>
    <row r="18" spans="1:21">
      <c r="A18" s="30" t="str">
        <f>"141907"</f>
        <v>141907</v>
      </c>
      <c r="B18" s="31" t="s">
        <v>29</v>
      </c>
      <c r="C18" s="31" t="s">
        <v>23</v>
      </c>
      <c r="D18" s="32" t="s">
        <v>16</v>
      </c>
      <c r="E18" s="32">
        <v>5431</v>
      </c>
      <c r="F18" s="32">
        <v>4488</v>
      </c>
      <c r="G18" s="33">
        <v>4269</v>
      </c>
      <c r="H18" s="33">
        <v>219</v>
      </c>
      <c r="I18" s="34">
        <v>1</v>
      </c>
      <c r="J18" s="35">
        <v>0</v>
      </c>
      <c r="K18" s="35">
        <v>9</v>
      </c>
      <c r="L18" s="35">
        <v>0</v>
      </c>
      <c r="M18" s="36">
        <v>0</v>
      </c>
      <c r="N18" s="37"/>
      <c r="O18" s="38"/>
      <c r="P18" s="38"/>
      <c r="Q18" s="38"/>
      <c r="R18" s="38"/>
      <c r="S18" s="39"/>
      <c r="T18" s="37"/>
      <c r="U18" s="40"/>
    </row>
    <row r="19" spans="1:21">
      <c r="A19" s="30" t="str">
        <f>"141908"</f>
        <v>141908</v>
      </c>
      <c r="B19" s="31" t="s">
        <v>30</v>
      </c>
      <c r="C19" s="31" t="s">
        <v>23</v>
      </c>
      <c r="D19" s="32" t="s">
        <v>16</v>
      </c>
      <c r="E19" s="32">
        <v>5637</v>
      </c>
      <c r="F19" s="32">
        <v>4619</v>
      </c>
      <c r="G19" s="33">
        <v>4544</v>
      </c>
      <c r="H19" s="33">
        <v>75</v>
      </c>
      <c r="I19" s="34">
        <v>0</v>
      </c>
      <c r="J19" s="35">
        <v>0</v>
      </c>
      <c r="K19" s="35">
        <v>34</v>
      </c>
      <c r="L19" s="35">
        <v>0</v>
      </c>
      <c r="M19" s="36">
        <v>0</v>
      </c>
      <c r="N19" s="37"/>
      <c r="O19" s="38"/>
      <c r="P19" s="38"/>
      <c r="Q19" s="38"/>
      <c r="R19" s="38"/>
      <c r="S19" s="39"/>
      <c r="T19" s="37"/>
      <c r="U19" s="40"/>
    </row>
    <row r="20" spans="1:21">
      <c r="A20" s="30" t="str">
        <f>"141909"</f>
        <v>141909</v>
      </c>
      <c r="B20" s="31" t="s">
        <v>31</v>
      </c>
      <c r="C20" s="31" t="s">
        <v>23</v>
      </c>
      <c r="D20" s="32" t="s">
        <v>16</v>
      </c>
      <c r="E20" s="32">
        <v>3822</v>
      </c>
      <c r="F20" s="32">
        <v>3146</v>
      </c>
      <c r="G20" s="33">
        <v>3072</v>
      </c>
      <c r="H20" s="33">
        <v>74</v>
      </c>
      <c r="I20" s="34">
        <v>0</v>
      </c>
      <c r="J20" s="35">
        <v>0</v>
      </c>
      <c r="K20" s="35">
        <v>9</v>
      </c>
      <c r="L20" s="35">
        <v>0</v>
      </c>
      <c r="M20" s="36">
        <v>0</v>
      </c>
      <c r="N20" s="37"/>
      <c r="O20" s="38"/>
      <c r="P20" s="38"/>
      <c r="Q20" s="38"/>
      <c r="R20" s="38"/>
      <c r="S20" s="39"/>
      <c r="T20" s="37"/>
      <c r="U20" s="40"/>
    </row>
    <row r="21" spans="1:21">
      <c r="A21" s="30" t="str">
        <f>"141910"</f>
        <v>141910</v>
      </c>
      <c r="B21" s="31" t="s">
        <v>32</v>
      </c>
      <c r="C21" s="31" t="s">
        <v>23</v>
      </c>
      <c r="D21" s="32" t="s">
        <v>16</v>
      </c>
      <c r="E21" s="32">
        <v>8481</v>
      </c>
      <c r="F21" s="32">
        <v>6838</v>
      </c>
      <c r="G21" s="33">
        <v>6671</v>
      </c>
      <c r="H21" s="33">
        <v>167</v>
      </c>
      <c r="I21" s="34">
        <v>0</v>
      </c>
      <c r="J21" s="35">
        <v>0</v>
      </c>
      <c r="K21" s="35">
        <v>12</v>
      </c>
      <c r="L21" s="35">
        <v>0</v>
      </c>
      <c r="M21" s="36">
        <v>0</v>
      </c>
      <c r="N21" s="37"/>
      <c r="O21" s="38"/>
      <c r="P21" s="38"/>
      <c r="Q21" s="38"/>
      <c r="R21" s="38"/>
      <c r="S21" s="39"/>
      <c r="T21" s="37"/>
      <c r="U21" s="40"/>
    </row>
    <row r="22" spans="1:21">
      <c r="A22" s="30" t="str">
        <f>"141911"</f>
        <v>141911</v>
      </c>
      <c r="B22" s="31" t="s">
        <v>33</v>
      </c>
      <c r="C22" s="31" t="s">
        <v>23</v>
      </c>
      <c r="D22" s="32" t="s">
        <v>16</v>
      </c>
      <c r="E22" s="32">
        <v>4198</v>
      </c>
      <c r="F22" s="32">
        <v>3446</v>
      </c>
      <c r="G22" s="33">
        <v>3416</v>
      </c>
      <c r="H22" s="33">
        <v>30</v>
      </c>
      <c r="I22" s="34">
        <v>0</v>
      </c>
      <c r="J22" s="35">
        <v>0</v>
      </c>
      <c r="K22" s="35">
        <v>6</v>
      </c>
      <c r="L22" s="35">
        <v>0</v>
      </c>
      <c r="M22" s="36">
        <v>0</v>
      </c>
      <c r="N22" s="37"/>
      <c r="O22" s="38"/>
      <c r="P22" s="38"/>
      <c r="Q22" s="38"/>
      <c r="R22" s="38"/>
      <c r="S22" s="39"/>
      <c r="T22" s="37"/>
      <c r="U22" s="40"/>
    </row>
    <row r="23" spans="1:21">
      <c r="A23" s="30" t="str">
        <f>"141912"</f>
        <v>141912</v>
      </c>
      <c r="B23" s="31" t="s">
        <v>34</v>
      </c>
      <c r="C23" s="31" t="s">
        <v>23</v>
      </c>
      <c r="D23" s="32" t="s">
        <v>16</v>
      </c>
      <c r="E23" s="32">
        <v>8429</v>
      </c>
      <c r="F23" s="32">
        <v>6794</v>
      </c>
      <c r="G23" s="33">
        <v>6501</v>
      </c>
      <c r="H23" s="33">
        <v>293</v>
      </c>
      <c r="I23" s="34">
        <v>0</v>
      </c>
      <c r="J23" s="35">
        <v>0</v>
      </c>
      <c r="K23" s="35">
        <v>13</v>
      </c>
      <c r="L23" s="35">
        <v>0</v>
      </c>
      <c r="M23" s="36">
        <v>0</v>
      </c>
      <c r="N23" s="37"/>
      <c r="O23" s="38"/>
      <c r="P23" s="38"/>
      <c r="Q23" s="38"/>
      <c r="R23" s="38"/>
      <c r="S23" s="39"/>
      <c r="T23" s="37"/>
      <c r="U23" s="40"/>
    </row>
    <row r="24" spans="1:21">
      <c r="A24" s="30" t="str">
        <f>"141913"</f>
        <v>141913</v>
      </c>
      <c r="B24" s="31" t="s">
        <v>35</v>
      </c>
      <c r="C24" s="31" t="s">
        <v>23</v>
      </c>
      <c r="D24" s="32" t="s">
        <v>16</v>
      </c>
      <c r="E24" s="32">
        <v>11592</v>
      </c>
      <c r="F24" s="32">
        <v>9357</v>
      </c>
      <c r="G24" s="33">
        <v>9302</v>
      </c>
      <c r="H24" s="33">
        <v>55</v>
      </c>
      <c r="I24" s="34">
        <v>0</v>
      </c>
      <c r="J24" s="35">
        <v>0</v>
      </c>
      <c r="K24" s="35">
        <v>55</v>
      </c>
      <c r="L24" s="35">
        <v>0</v>
      </c>
      <c r="M24" s="36">
        <v>0</v>
      </c>
      <c r="N24" s="37"/>
      <c r="O24" s="38"/>
      <c r="P24" s="38"/>
      <c r="Q24" s="38"/>
      <c r="R24" s="38"/>
      <c r="S24" s="39"/>
      <c r="T24" s="37"/>
      <c r="U24" s="40"/>
    </row>
    <row r="25" spans="1:21">
      <c r="A25" s="30" t="str">
        <f>"141914"</f>
        <v>141914</v>
      </c>
      <c r="B25" s="31" t="s">
        <v>36</v>
      </c>
      <c r="C25" s="31" t="s">
        <v>23</v>
      </c>
      <c r="D25" s="32" t="s">
        <v>16</v>
      </c>
      <c r="E25" s="32">
        <v>6805</v>
      </c>
      <c r="F25" s="32">
        <v>5532</v>
      </c>
      <c r="G25" s="33">
        <v>5467</v>
      </c>
      <c r="H25" s="33">
        <v>65</v>
      </c>
      <c r="I25" s="34">
        <v>0</v>
      </c>
      <c r="J25" s="35">
        <v>0</v>
      </c>
      <c r="K25" s="35">
        <v>12</v>
      </c>
      <c r="L25" s="35">
        <v>0</v>
      </c>
      <c r="M25" s="36">
        <v>0</v>
      </c>
      <c r="N25" s="37"/>
      <c r="O25" s="38"/>
      <c r="P25" s="38"/>
      <c r="Q25" s="38"/>
      <c r="R25" s="38"/>
      <c r="S25" s="39"/>
      <c r="T25" s="37"/>
      <c r="U25" s="40"/>
    </row>
    <row r="26" spans="1:21" ht="15.75" thickBot="1">
      <c r="A26" s="41" t="str">
        <f>"141915"</f>
        <v>141915</v>
      </c>
      <c r="B26" s="42" t="s">
        <v>37</v>
      </c>
      <c r="C26" s="42" t="s">
        <v>23</v>
      </c>
      <c r="D26" s="43" t="s">
        <v>16</v>
      </c>
      <c r="E26" s="43">
        <v>5225</v>
      </c>
      <c r="F26" s="43">
        <v>4311</v>
      </c>
      <c r="G26" s="44">
        <v>4227</v>
      </c>
      <c r="H26" s="44">
        <v>84</v>
      </c>
      <c r="I26" s="45">
        <v>0</v>
      </c>
      <c r="J26" s="46">
        <v>0</v>
      </c>
      <c r="K26" s="46">
        <v>14</v>
      </c>
      <c r="L26" s="46">
        <v>0</v>
      </c>
      <c r="M26" s="47">
        <v>0</v>
      </c>
      <c r="N26" s="48"/>
      <c r="O26" s="49"/>
      <c r="P26" s="49"/>
      <c r="Q26" s="49"/>
      <c r="R26" s="49"/>
      <c r="S26" s="50"/>
      <c r="T26" s="48"/>
      <c r="U26" s="51"/>
    </row>
    <row r="27" spans="1:21" ht="19.899999999999999" customHeight="1">
      <c r="A27" s="19" t="s">
        <v>38</v>
      </c>
      <c r="B27" s="20"/>
      <c r="C27" s="20"/>
      <c r="D27" s="21"/>
      <c r="E27" s="21">
        <v>48174</v>
      </c>
      <c r="F27" s="21">
        <v>39446</v>
      </c>
      <c r="G27" s="22">
        <v>38688</v>
      </c>
      <c r="H27" s="22">
        <v>758</v>
      </c>
      <c r="I27" s="23">
        <v>1</v>
      </c>
      <c r="J27" s="24">
        <v>0</v>
      </c>
      <c r="K27" s="24">
        <v>122</v>
      </c>
      <c r="L27" s="24">
        <v>0</v>
      </c>
      <c r="M27" s="25">
        <v>0</v>
      </c>
      <c r="N27" s="26"/>
      <c r="O27" s="27"/>
      <c r="P27" s="27"/>
      <c r="Q27" s="27"/>
      <c r="R27" s="27"/>
      <c r="S27" s="28"/>
      <c r="T27" s="26"/>
      <c r="U27" s="29"/>
    </row>
    <row r="28" spans="1:21">
      <c r="A28" s="30" t="str">
        <f>"142701"</f>
        <v>142701</v>
      </c>
      <c r="B28" s="31" t="s">
        <v>39</v>
      </c>
      <c r="C28" s="31" t="s">
        <v>40</v>
      </c>
      <c r="D28" s="32" t="s">
        <v>16</v>
      </c>
      <c r="E28" s="32">
        <v>16090</v>
      </c>
      <c r="F28" s="32">
        <v>13371</v>
      </c>
      <c r="G28" s="33">
        <v>13301</v>
      </c>
      <c r="H28" s="33">
        <v>70</v>
      </c>
      <c r="I28" s="34">
        <v>0</v>
      </c>
      <c r="J28" s="35">
        <v>0</v>
      </c>
      <c r="K28" s="35">
        <v>27</v>
      </c>
      <c r="L28" s="35">
        <v>0</v>
      </c>
      <c r="M28" s="36">
        <v>0</v>
      </c>
      <c r="N28" s="37"/>
      <c r="O28" s="38"/>
      <c r="P28" s="38"/>
      <c r="Q28" s="38"/>
      <c r="R28" s="38"/>
      <c r="S28" s="39"/>
      <c r="T28" s="37"/>
      <c r="U28" s="40"/>
    </row>
    <row r="29" spans="1:21">
      <c r="A29" s="30" t="str">
        <f>"142702"</f>
        <v>142702</v>
      </c>
      <c r="B29" s="31" t="s">
        <v>41</v>
      </c>
      <c r="C29" s="31" t="s">
        <v>40</v>
      </c>
      <c r="D29" s="32" t="s">
        <v>16</v>
      </c>
      <c r="E29" s="32">
        <v>5644</v>
      </c>
      <c r="F29" s="32">
        <v>4528</v>
      </c>
      <c r="G29" s="33">
        <v>4451</v>
      </c>
      <c r="H29" s="33">
        <v>77</v>
      </c>
      <c r="I29" s="34">
        <v>0</v>
      </c>
      <c r="J29" s="35">
        <v>0</v>
      </c>
      <c r="K29" s="35">
        <v>18</v>
      </c>
      <c r="L29" s="35">
        <v>0</v>
      </c>
      <c r="M29" s="36">
        <v>0</v>
      </c>
      <c r="N29" s="37"/>
      <c r="O29" s="38"/>
      <c r="P29" s="38"/>
      <c r="Q29" s="38"/>
      <c r="R29" s="38"/>
      <c r="S29" s="39"/>
      <c r="T29" s="37"/>
      <c r="U29" s="40"/>
    </row>
    <row r="30" spans="1:21">
      <c r="A30" s="30" t="str">
        <f>"142703"</f>
        <v>142703</v>
      </c>
      <c r="B30" s="31" t="s">
        <v>42</v>
      </c>
      <c r="C30" s="31" t="s">
        <v>40</v>
      </c>
      <c r="D30" s="32" t="s">
        <v>16</v>
      </c>
      <c r="E30" s="32">
        <v>5721</v>
      </c>
      <c r="F30" s="32">
        <v>4619</v>
      </c>
      <c r="G30" s="33">
        <v>4509</v>
      </c>
      <c r="H30" s="33">
        <v>110</v>
      </c>
      <c r="I30" s="34">
        <v>0</v>
      </c>
      <c r="J30" s="35">
        <v>0</v>
      </c>
      <c r="K30" s="35">
        <v>16</v>
      </c>
      <c r="L30" s="35">
        <v>0</v>
      </c>
      <c r="M30" s="36">
        <v>0</v>
      </c>
      <c r="N30" s="37"/>
      <c r="O30" s="38"/>
      <c r="P30" s="38"/>
      <c r="Q30" s="38"/>
      <c r="R30" s="38"/>
      <c r="S30" s="39"/>
      <c r="T30" s="37"/>
      <c r="U30" s="40"/>
    </row>
    <row r="31" spans="1:21">
      <c r="A31" s="30" t="str">
        <f>"142704"</f>
        <v>142704</v>
      </c>
      <c r="B31" s="31" t="s">
        <v>43</v>
      </c>
      <c r="C31" s="31" t="s">
        <v>40</v>
      </c>
      <c r="D31" s="32" t="s">
        <v>16</v>
      </c>
      <c r="E31" s="32">
        <v>3860</v>
      </c>
      <c r="F31" s="32">
        <v>3133</v>
      </c>
      <c r="G31" s="33">
        <v>3086</v>
      </c>
      <c r="H31" s="33">
        <v>47</v>
      </c>
      <c r="I31" s="34">
        <v>1</v>
      </c>
      <c r="J31" s="35">
        <v>0</v>
      </c>
      <c r="K31" s="35">
        <v>6</v>
      </c>
      <c r="L31" s="35">
        <v>0</v>
      </c>
      <c r="M31" s="36">
        <v>0</v>
      </c>
      <c r="N31" s="37"/>
      <c r="O31" s="38"/>
      <c r="P31" s="38"/>
      <c r="Q31" s="38"/>
      <c r="R31" s="38"/>
      <c r="S31" s="39"/>
      <c r="T31" s="37"/>
      <c r="U31" s="40"/>
    </row>
    <row r="32" spans="1:21">
      <c r="A32" s="30" t="str">
        <f>"142705"</f>
        <v>142705</v>
      </c>
      <c r="B32" s="31" t="s">
        <v>44</v>
      </c>
      <c r="C32" s="31" t="s">
        <v>40</v>
      </c>
      <c r="D32" s="32" t="s">
        <v>16</v>
      </c>
      <c r="E32" s="32">
        <v>6554</v>
      </c>
      <c r="F32" s="32">
        <v>5332</v>
      </c>
      <c r="G32" s="33">
        <v>5214</v>
      </c>
      <c r="H32" s="33">
        <v>118</v>
      </c>
      <c r="I32" s="34">
        <v>0</v>
      </c>
      <c r="J32" s="35">
        <v>0</v>
      </c>
      <c r="K32" s="35">
        <v>21</v>
      </c>
      <c r="L32" s="35">
        <v>0</v>
      </c>
      <c r="M32" s="36">
        <v>0</v>
      </c>
      <c r="N32" s="37"/>
      <c r="O32" s="38"/>
      <c r="P32" s="38"/>
      <c r="Q32" s="38"/>
      <c r="R32" s="38"/>
      <c r="S32" s="39"/>
      <c r="T32" s="37"/>
      <c r="U32" s="40"/>
    </row>
    <row r="33" spans="1:21">
      <c r="A33" s="30" t="str">
        <f>"142706"</f>
        <v>142706</v>
      </c>
      <c r="B33" s="31" t="s">
        <v>45</v>
      </c>
      <c r="C33" s="31" t="s">
        <v>40</v>
      </c>
      <c r="D33" s="32" t="s">
        <v>16</v>
      </c>
      <c r="E33" s="32">
        <v>4159</v>
      </c>
      <c r="F33" s="32">
        <v>3400</v>
      </c>
      <c r="G33" s="33">
        <v>3210</v>
      </c>
      <c r="H33" s="33">
        <v>190</v>
      </c>
      <c r="I33" s="34">
        <v>0</v>
      </c>
      <c r="J33" s="35">
        <v>0</v>
      </c>
      <c r="K33" s="35">
        <v>10</v>
      </c>
      <c r="L33" s="35">
        <v>0</v>
      </c>
      <c r="M33" s="36">
        <v>0</v>
      </c>
      <c r="N33" s="37"/>
      <c r="O33" s="38"/>
      <c r="P33" s="38"/>
      <c r="Q33" s="38"/>
      <c r="R33" s="38"/>
      <c r="S33" s="39"/>
      <c r="T33" s="37"/>
      <c r="U33" s="40"/>
    </row>
    <row r="34" spans="1:21" ht="15.75" thickBot="1">
      <c r="A34" s="41" t="str">
        <f>"142707"</f>
        <v>142707</v>
      </c>
      <c r="B34" s="42" t="s">
        <v>46</v>
      </c>
      <c r="C34" s="42" t="s">
        <v>40</v>
      </c>
      <c r="D34" s="43" t="s">
        <v>16</v>
      </c>
      <c r="E34" s="43">
        <v>6146</v>
      </c>
      <c r="F34" s="43">
        <v>5063</v>
      </c>
      <c r="G34" s="44">
        <v>4917</v>
      </c>
      <c r="H34" s="44">
        <v>146</v>
      </c>
      <c r="I34" s="45">
        <v>0</v>
      </c>
      <c r="J34" s="46">
        <v>0</v>
      </c>
      <c r="K34" s="46">
        <v>24</v>
      </c>
      <c r="L34" s="46">
        <v>0</v>
      </c>
      <c r="M34" s="47">
        <v>0</v>
      </c>
      <c r="N34" s="48"/>
      <c r="O34" s="49"/>
      <c r="P34" s="49"/>
      <c r="Q34" s="49"/>
      <c r="R34" s="49"/>
      <c r="S34" s="50"/>
      <c r="T34" s="48"/>
      <c r="U34" s="51"/>
    </row>
    <row r="35" spans="1:21" ht="19.899999999999999" customHeight="1">
      <c r="A35" s="19" t="s">
        <v>47</v>
      </c>
      <c r="B35" s="20"/>
      <c r="C35" s="20"/>
      <c r="D35" s="21"/>
      <c r="E35" s="21">
        <v>79723</v>
      </c>
      <c r="F35" s="21">
        <v>64546</v>
      </c>
      <c r="G35" s="22">
        <v>63541</v>
      </c>
      <c r="H35" s="22">
        <v>1005</v>
      </c>
      <c r="I35" s="23">
        <v>2</v>
      </c>
      <c r="J35" s="24">
        <v>0</v>
      </c>
      <c r="K35" s="24">
        <v>128</v>
      </c>
      <c r="L35" s="24">
        <v>0</v>
      </c>
      <c r="M35" s="25">
        <v>0</v>
      </c>
      <c r="N35" s="26"/>
      <c r="O35" s="27"/>
      <c r="P35" s="27"/>
      <c r="Q35" s="27"/>
      <c r="R35" s="27"/>
      <c r="S35" s="28"/>
      <c r="T35" s="26"/>
      <c r="U35" s="29"/>
    </row>
    <row r="36" spans="1:21">
      <c r="A36" s="30" t="str">
        <f>"142801"</f>
        <v>142801</v>
      </c>
      <c r="B36" s="31" t="s">
        <v>48</v>
      </c>
      <c r="C36" s="31" t="s">
        <v>49</v>
      </c>
      <c r="D36" s="32" t="s">
        <v>16</v>
      </c>
      <c r="E36" s="32">
        <v>31237</v>
      </c>
      <c r="F36" s="32">
        <v>25826</v>
      </c>
      <c r="G36" s="33">
        <v>25525</v>
      </c>
      <c r="H36" s="33">
        <v>301</v>
      </c>
      <c r="I36" s="34">
        <v>0</v>
      </c>
      <c r="J36" s="35">
        <v>0</v>
      </c>
      <c r="K36" s="35">
        <v>48</v>
      </c>
      <c r="L36" s="35">
        <v>0</v>
      </c>
      <c r="M36" s="36">
        <v>0</v>
      </c>
      <c r="N36" s="37"/>
      <c r="O36" s="38"/>
      <c r="P36" s="38"/>
      <c r="Q36" s="38"/>
      <c r="R36" s="38"/>
      <c r="S36" s="39"/>
      <c r="T36" s="37"/>
      <c r="U36" s="40"/>
    </row>
    <row r="37" spans="1:21">
      <c r="A37" s="30" t="str">
        <f>"142802"</f>
        <v>142802</v>
      </c>
      <c r="B37" s="31" t="s">
        <v>50</v>
      </c>
      <c r="C37" s="31" t="s">
        <v>49</v>
      </c>
      <c r="D37" s="32" t="s">
        <v>16</v>
      </c>
      <c r="E37" s="32">
        <v>4411</v>
      </c>
      <c r="F37" s="32">
        <v>3579</v>
      </c>
      <c r="G37" s="33">
        <v>3417</v>
      </c>
      <c r="H37" s="33">
        <v>162</v>
      </c>
      <c r="I37" s="34">
        <v>0</v>
      </c>
      <c r="J37" s="35">
        <v>0</v>
      </c>
      <c r="K37" s="35">
        <v>6</v>
      </c>
      <c r="L37" s="35">
        <v>0</v>
      </c>
      <c r="M37" s="36">
        <v>0</v>
      </c>
      <c r="N37" s="37"/>
      <c r="O37" s="38"/>
      <c r="P37" s="38"/>
      <c r="Q37" s="38"/>
      <c r="R37" s="38"/>
      <c r="S37" s="39"/>
      <c r="T37" s="37"/>
      <c r="U37" s="40"/>
    </row>
    <row r="38" spans="1:21">
      <c r="A38" s="30" t="str">
        <f>"142803"</f>
        <v>142803</v>
      </c>
      <c r="B38" s="31" t="s">
        <v>51</v>
      </c>
      <c r="C38" s="31" t="s">
        <v>49</v>
      </c>
      <c r="D38" s="32" t="s">
        <v>16</v>
      </c>
      <c r="E38" s="32">
        <v>5861</v>
      </c>
      <c r="F38" s="32">
        <v>4732</v>
      </c>
      <c r="G38" s="33">
        <v>4632</v>
      </c>
      <c r="H38" s="33">
        <v>100</v>
      </c>
      <c r="I38" s="34">
        <v>0</v>
      </c>
      <c r="J38" s="35">
        <v>0</v>
      </c>
      <c r="K38" s="35">
        <v>14</v>
      </c>
      <c r="L38" s="35">
        <v>0</v>
      </c>
      <c r="M38" s="36">
        <v>0</v>
      </c>
      <c r="N38" s="37"/>
      <c r="O38" s="38"/>
      <c r="P38" s="38"/>
      <c r="Q38" s="38"/>
      <c r="R38" s="38"/>
      <c r="S38" s="39"/>
      <c r="T38" s="37"/>
      <c r="U38" s="40"/>
    </row>
    <row r="39" spans="1:21">
      <c r="A39" s="30" t="str">
        <f>"142804"</f>
        <v>142804</v>
      </c>
      <c r="B39" s="31" t="s">
        <v>52</v>
      </c>
      <c r="C39" s="31" t="s">
        <v>49</v>
      </c>
      <c r="D39" s="32" t="s">
        <v>16</v>
      </c>
      <c r="E39" s="32">
        <v>5547</v>
      </c>
      <c r="F39" s="32">
        <v>4487</v>
      </c>
      <c r="G39" s="33">
        <v>4439</v>
      </c>
      <c r="H39" s="33">
        <v>48</v>
      </c>
      <c r="I39" s="34">
        <v>0</v>
      </c>
      <c r="J39" s="35">
        <v>0</v>
      </c>
      <c r="K39" s="35">
        <v>8</v>
      </c>
      <c r="L39" s="35">
        <v>0</v>
      </c>
      <c r="M39" s="36">
        <v>0</v>
      </c>
      <c r="N39" s="37"/>
      <c r="O39" s="38"/>
      <c r="P39" s="38"/>
      <c r="Q39" s="38"/>
      <c r="R39" s="38"/>
      <c r="S39" s="39"/>
      <c r="T39" s="37"/>
      <c r="U39" s="40"/>
    </row>
    <row r="40" spans="1:21">
      <c r="A40" s="30" t="str">
        <f>"142805"</f>
        <v>142805</v>
      </c>
      <c r="B40" s="31" t="s">
        <v>53</v>
      </c>
      <c r="C40" s="31" t="s">
        <v>49</v>
      </c>
      <c r="D40" s="32" t="s">
        <v>16</v>
      </c>
      <c r="E40" s="32">
        <v>6802</v>
      </c>
      <c r="F40" s="32">
        <v>5369</v>
      </c>
      <c r="G40" s="33">
        <v>5294</v>
      </c>
      <c r="H40" s="33">
        <v>75</v>
      </c>
      <c r="I40" s="34">
        <v>0</v>
      </c>
      <c r="J40" s="35">
        <v>0</v>
      </c>
      <c r="K40" s="35">
        <v>12</v>
      </c>
      <c r="L40" s="35">
        <v>0</v>
      </c>
      <c r="M40" s="36">
        <v>0</v>
      </c>
      <c r="N40" s="37"/>
      <c r="O40" s="38"/>
      <c r="P40" s="38"/>
      <c r="Q40" s="38"/>
      <c r="R40" s="38"/>
      <c r="S40" s="39"/>
      <c r="T40" s="37"/>
      <c r="U40" s="40"/>
    </row>
    <row r="41" spans="1:21">
      <c r="A41" s="30" t="str">
        <f>"142806"</f>
        <v>142806</v>
      </c>
      <c r="B41" s="31" t="s">
        <v>54</v>
      </c>
      <c r="C41" s="31" t="s">
        <v>49</v>
      </c>
      <c r="D41" s="32" t="s">
        <v>16</v>
      </c>
      <c r="E41" s="32">
        <v>3428</v>
      </c>
      <c r="F41" s="32">
        <v>2693</v>
      </c>
      <c r="G41" s="33">
        <v>2648</v>
      </c>
      <c r="H41" s="33">
        <v>45</v>
      </c>
      <c r="I41" s="34">
        <v>0</v>
      </c>
      <c r="J41" s="35">
        <v>0</v>
      </c>
      <c r="K41" s="35">
        <v>5</v>
      </c>
      <c r="L41" s="35">
        <v>0</v>
      </c>
      <c r="M41" s="36">
        <v>0</v>
      </c>
      <c r="N41" s="37"/>
      <c r="O41" s="38"/>
      <c r="P41" s="38"/>
      <c r="Q41" s="38"/>
      <c r="R41" s="38"/>
      <c r="S41" s="39"/>
      <c r="T41" s="37"/>
      <c r="U41" s="40"/>
    </row>
    <row r="42" spans="1:21">
      <c r="A42" s="30" t="str">
        <f>"142807"</f>
        <v>142807</v>
      </c>
      <c r="B42" s="31" t="s">
        <v>55</v>
      </c>
      <c r="C42" s="31" t="s">
        <v>49</v>
      </c>
      <c r="D42" s="32" t="s">
        <v>16</v>
      </c>
      <c r="E42" s="32">
        <v>11321</v>
      </c>
      <c r="F42" s="32">
        <v>8910</v>
      </c>
      <c r="G42" s="33">
        <v>8814</v>
      </c>
      <c r="H42" s="33">
        <v>96</v>
      </c>
      <c r="I42" s="34">
        <v>0</v>
      </c>
      <c r="J42" s="35">
        <v>0</v>
      </c>
      <c r="K42" s="35">
        <v>23</v>
      </c>
      <c r="L42" s="35">
        <v>0</v>
      </c>
      <c r="M42" s="36">
        <v>0</v>
      </c>
      <c r="N42" s="37"/>
      <c r="O42" s="38"/>
      <c r="P42" s="38"/>
      <c r="Q42" s="38"/>
      <c r="R42" s="38"/>
      <c r="S42" s="39"/>
      <c r="T42" s="37"/>
      <c r="U42" s="40"/>
    </row>
    <row r="43" spans="1:21" ht="15.75" thickBot="1">
      <c r="A43" s="41" t="str">
        <f>"142808"</f>
        <v>142808</v>
      </c>
      <c r="B43" s="42" t="s">
        <v>56</v>
      </c>
      <c r="C43" s="42" t="s">
        <v>49</v>
      </c>
      <c r="D43" s="43" t="s">
        <v>16</v>
      </c>
      <c r="E43" s="43">
        <v>11116</v>
      </c>
      <c r="F43" s="43">
        <v>8950</v>
      </c>
      <c r="G43" s="44">
        <v>8772</v>
      </c>
      <c r="H43" s="44">
        <v>178</v>
      </c>
      <c r="I43" s="45">
        <v>2</v>
      </c>
      <c r="J43" s="46">
        <v>0</v>
      </c>
      <c r="K43" s="46">
        <v>12</v>
      </c>
      <c r="L43" s="46">
        <v>0</v>
      </c>
      <c r="M43" s="47">
        <v>0</v>
      </c>
      <c r="N43" s="48"/>
      <c r="O43" s="49"/>
      <c r="P43" s="49"/>
      <c r="Q43" s="49"/>
      <c r="R43" s="49"/>
      <c r="S43" s="50"/>
      <c r="T43" s="48"/>
      <c r="U43" s="51"/>
    </row>
    <row r="44" spans="1:21" ht="19.899999999999999" customHeight="1">
      <c r="A44" s="19" t="s">
        <v>57</v>
      </c>
      <c r="B44" s="20"/>
      <c r="C44" s="20"/>
      <c r="D44" s="21"/>
      <c r="E44" s="21">
        <v>69982</v>
      </c>
      <c r="F44" s="21">
        <v>56815</v>
      </c>
      <c r="G44" s="22">
        <v>55549</v>
      </c>
      <c r="H44" s="22">
        <v>1266</v>
      </c>
      <c r="I44" s="23">
        <v>5</v>
      </c>
      <c r="J44" s="24">
        <v>0</v>
      </c>
      <c r="K44" s="24">
        <v>98</v>
      </c>
      <c r="L44" s="24">
        <v>0</v>
      </c>
      <c r="M44" s="25">
        <v>0</v>
      </c>
      <c r="N44" s="26"/>
      <c r="O44" s="27"/>
      <c r="P44" s="27"/>
      <c r="Q44" s="27"/>
      <c r="R44" s="27"/>
      <c r="S44" s="28"/>
      <c r="T44" s="26"/>
      <c r="U44" s="29"/>
    </row>
    <row r="45" spans="1:21">
      <c r="A45" s="30" t="str">
        <f>"143801"</f>
        <v>143801</v>
      </c>
      <c r="B45" s="31" t="s">
        <v>58</v>
      </c>
      <c r="C45" s="31" t="s">
        <v>59</v>
      </c>
      <c r="D45" s="32" t="s">
        <v>16</v>
      </c>
      <c r="E45" s="32">
        <v>34999</v>
      </c>
      <c r="F45" s="32">
        <v>28677</v>
      </c>
      <c r="G45" s="33">
        <v>28285</v>
      </c>
      <c r="H45" s="33">
        <v>392</v>
      </c>
      <c r="I45" s="34">
        <v>1</v>
      </c>
      <c r="J45" s="35">
        <v>0</v>
      </c>
      <c r="K45" s="35">
        <v>37</v>
      </c>
      <c r="L45" s="35">
        <v>0</v>
      </c>
      <c r="M45" s="36">
        <v>0</v>
      </c>
      <c r="N45" s="37"/>
      <c r="O45" s="38"/>
      <c r="P45" s="38"/>
      <c r="Q45" s="38"/>
      <c r="R45" s="38"/>
      <c r="S45" s="39"/>
      <c r="T45" s="37"/>
      <c r="U45" s="40"/>
    </row>
    <row r="46" spans="1:21">
      <c r="A46" s="30" t="str">
        <f>"143802"</f>
        <v>143802</v>
      </c>
      <c r="B46" s="31" t="s">
        <v>60</v>
      </c>
      <c r="C46" s="31" t="s">
        <v>59</v>
      </c>
      <c r="D46" s="32" t="s">
        <v>16</v>
      </c>
      <c r="E46" s="32">
        <v>10923</v>
      </c>
      <c r="F46" s="32">
        <v>8813</v>
      </c>
      <c r="G46" s="33">
        <v>8622</v>
      </c>
      <c r="H46" s="33">
        <v>191</v>
      </c>
      <c r="I46" s="34">
        <v>0</v>
      </c>
      <c r="J46" s="35">
        <v>0</v>
      </c>
      <c r="K46" s="35">
        <v>23</v>
      </c>
      <c r="L46" s="35">
        <v>0</v>
      </c>
      <c r="M46" s="36">
        <v>0</v>
      </c>
      <c r="N46" s="37"/>
      <c r="O46" s="38"/>
      <c r="P46" s="38"/>
      <c r="Q46" s="38"/>
      <c r="R46" s="38"/>
      <c r="S46" s="39"/>
      <c r="T46" s="37"/>
      <c r="U46" s="40"/>
    </row>
    <row r="47" spans="1:21">
      <c r="A47" s="30" t="str">
        <f>"143803"</f>
        <v>143803</v>
      </c>
      <c r="B47" s="31" t="s">
        <v>61</v>
      </c>
      <c r="C47" s="31" t="s">
        <v>59</v>
      </c>
      <c r="D47" s="32" t="s">
        <v>16</v>
      </c>
      <c r="E47" s="32">
        <v>8398</v>
      </c>
      <c r="F47" s="32">
        <v>6791</v>
      </c>
      <c r="G47" s="33">
        <v>6608</v>
      </c>
      <c r="H47" s="33">
        <v>183</v>
      </c>
      <c r="I47" s="34">
        <v>0</v>
      </c>
      <c r="J47" s="35">
        <v>0</v>
      </c>
      <c r="K47" s="35">
        <v>11</v>
      </c>
      <c r="L47" s="35">
        <v>0</v>
      </c>
      <c r="M47" s="36">
        <v>0</v>
      </c>
      <c r="N47" s="37"/>
      <c r="O47" s="38"/>
      <c r="P47" s="38"/>
      <c r="Q47" s="38"/>
      <c r="R47" s="38"/>
      <c r="S47" s="39"/>
      <c r="T47" s="37"/>
      <c r="U47" s="40"/>
    </row>
    <row r="48" spans="1:21">
      <c r="A48" s="30" t="str">
        <f>"143804"</f>
        <v>143804</v>
      </c>
      <c r="B48" s="31" t="s">
        <v>62</v>
      </c>
      <c r="C48" s="31" t="s">
        <v>59</v>
      </c>
      <c r="D48" s="32" t="s">
        <v>16</v>
      </c>
      <c r="E48" s="32">
        <v>6149</v>
      </c>
      <c r="F48" s="32">
        <v>4844</v>
      </c>
      <c r="G48" s="33">
        <v>4610</v>
      </c>
      <c r="H48" s="33">
        <v>234</v>
      </c>
      <c r="I48" s="34">
        <v>0</v>
      </c>
      <c r="J48" s="35">
        <v>0</v>
      </c>
      <c r="K48" s="35">
        <v>13</v>
      </c>
      <c r="L48" s="35">
        <v>0</v>
      </c>
      <c r="M48" s="36">
        <v>0</v>
      </c>
      <c r="N48" s="37"/>
      <c r="O48" s="38"/>
      <c r="P48" s="38"/>
      <c r="Q48" s="38"/>
      <c r="R48" s="38"/>
      <c r="S48" s="39"/>
      <c r="T48" s="37"/>
      <c r="U48" s="40"/>
    </row>
    <row r="49" spans="1:21" ht="15.75" thickBot="1">
      <c r="A49" s="41" t="str">
        <f>"143805"</f>
        <v>143805</v>
      </c>
      <c r="B49" s="42" t="s">
        <v>63</v>
      </c>
      <c r="C49" s="42" t="s">
        <v>59</v>
      </c>
      <c r="D49" s="43" t="s">
        <v>16</v>
      </c>
      <c r="E49" s="43">
        <v>9513</v>
      </c>
      <c r="F49" s="43">
        <v>7690</v>
      </c>
      <c r="G49" s="44">
        <v>7424</v>
      </c>
      <c r="H49" s="44">
        <v>266</v>
      </c>
      <c r="I49" s="45">
        <v>4</v>
      </c>
      <c r="J49" s="46">
        <v>0</v>
      </c>
      <c r="K49" s="46">
        <v>14</v>
      </c>
      <c r="L49" s="46">
        <v>0</v>
      </c>
      <c r="M49" s="47">
        <v>0</v>
      </c>
      <c r="N49" s="48"/>
      <c r="O49" s="49"/>
      <c r="P49" s="49"/>
      <c r="Q49" s="49"/>
      <c r="R49" s="49"/>
      <c r="S49" s="50"/>
      <c r="T49" s="48"/>
      <c r="U49" s="51"/>
    </row>
    <row r="50" spans="1:21" ht="19.899999999999999" customHeight="1">
      <c r="A50" s="19" t="s">
        <v>64</v>
      </c>
      <c r="B50" s="20"/>
      <c r="C50" s="20"/>
      <c r="D50" s="21"/>
      <c r="E50" s="21"/>
      <c r="F50" s="21"/>
      <c r="G50" s="22"/>
      <c r="H50" s="22"/>
      <c r="I50" s="23"/>
      <c r="J50" s="24"/>
      <c r="K50" s="24"/>
      <c r="L50" s="24"/>
      <c r="M50" s="25"/>
      <c r="N50" s="26"/>
      <c r="O50" s="27"/>
      <c r="P50" s="27"/>
      <c r="Q50" s="27"/>
      <c r="R50" s="27"/>
      <c r="S50" s="28"/>
      <c r="T50" s="26"/>
      <c r="U50" s="29"/>
    </row>
    <row r="51" spans="1:21" ht="15.75" thickBot="1">
      <c r="A51" s="41" t="str">
        <f>"146201"</f>
        <v>146201</v>
      </c>
      <c r="B51" s="42" t="s">
        <v>65</v>
      </c>
      <c r="C51" s="42" t="s">
        <v>16</v>
      </c>
      <c r="D51" s="43" t="s">
        <v>16</v>
      </c>
      <c r="E51" s="52">
        <v>103825</v>
      </c>
      <c r="F51" s="52">
        <v>86934</v>
      </c>
      <c r="G51" s="53">
        <v>86208</v>
      </c>
      <c r="H51" s="53">
        <v>726</v>
      </c>
      <c r="I51" s="54">
        <v>1</v>
      </c>
      <c r="J51" s="55">
        <v>0</v>
      </c>
      <c r="K51" s="55">
        <v>258</v>
      </c>
      <c r="L51" s="55">
        <v>0</v>
      </c>
      <c r="M51" s="56">
        <v>0</v>
      </c>
      <c r="N51" s="57"/>
      <c r="O51" s="58"/>
      <c r="P51" s="58"/>
      <c r="Q51" s="58"/>
      <c r="R51" s="58"/>
      <c r="S51" s="59"/>
      <c r="T51" s="57"/>
      <c r="U51" s="60"/>
    </row>
    <row r="52" spans="1:21" s="73" customFormat="1" ht="30" customHeight="1" thickBot="1">
      <c r="A52" s="61" t="s">
        <v>66</v>
      </c>
      <c r="B52" s="62"/>
      <c r="C52" s="63"/>
      <c r="D52" s="64"/>
      <c r="E52" s="64">
        <v>450712</v>
      </c>
      <c r="F52" s="64">
        <v>369542</v>
      </c>
      <c r="G52" s="65">
        <v>363606</v>
      </c>
      <c r="H52" s="65">
        <v>5936</v>
      </c>
      <c r="I52" s="66">
        <v>11</v>
      </c>
      <c r="J52" s="67">
        <v>0</v>
      </c>
      <c r="K52" s="67">
        <v>1163</v>
      </c>
      <c r="L52" s="67">
        <v>0</v>
      </c>
      <c r="M52" s="68">
        <v>0</v>
      </c>
      <c r="N52" s="69"/>
      <c r="O52" s="70"/>
      <c r="P52" s="70"/>
      <c r="Q52" s="70"/>
      <c r="R52" s="70"/>
      <c r="S52" s="71"/>
      <c r="T52" s="69"/>
      <c r="U52" s="72"/>
    </row>
  </sheetData>
  <mergeCells count="2">
    <mergeCell ref="A1:U1"/>
    <mergeCell ref="A52:B52"/>
  </mergeCells>
  <printOptions horizontalCentered="1"/>
  <pageMargins left="0.15748031496062992" right="0.15748031496062992" top="0.31496062992125984" bottom="0.31496062992125984" header="0.19685039370078741" footer="0.1574803149606299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rejestr_wyborcow_2025_kw_2_2025</vt:lpstr>
      <vt:lpstr>rejestr_wyborcow_2025_kw_2_2025!Obszar_wydruku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Czerwińska</dc:creator>
  <cp:lastModifiedBy>Aneta Czerwińska</cp:lastModifiedBy>
  <cp:lastPrinted>2025-07-16T11:55:19Z</cp:lastPrinted>
  <dcterms:created xsi:type="dcterms:W3CDTF">2025-07-16T11:52:40Z</dcterms:created>
  <dcterms:modified xsi:type="dcterms:W3CDTF">2025-07-16T11:55:20Z</dcterms:modified>
</cp:coreProperties>
</file>